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3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<sst xmlns="http://schemas.openxmlformats.org/spreadsheetml/2006/main" count="44" uniqueCount="37">
  <si>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</si>
  <si>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</si>
  <si>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</si>
  <si>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</si>
  <si>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</si>
  <si>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</si>
  <si>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</si>
  <si>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</si>
  <si>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</si>
  <si>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</si>
  <si>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</si>
  <si>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</si>
  <si>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</si>
  <si>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</si>
  <si>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</si>
  <si>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</si>
  <si>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</si>
  <si>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</si>
  <si>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</si>
  <si>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</si>
  <si>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</si>
  <si>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</si>
  <si>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</si>
  <si>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</si>
  <si>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</si>
  <si>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</si>
  <si>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</si>
  <si>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</si>
  <si>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</si>
  <si>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</si>
  <si>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</si>
  <si>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</si>
  <si>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</si>
  <si>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Playground renewal</t>
  </si>
  <si>
    <t>Lighting on Queen Elizabeth II Playing Field</t>
  </si>
  <si>
    <t xml:space="preserve">Decrease: in 2021/22 the Parish Council received S106 payment on two residential developments to be spent on the upgrade to Multi Use Games Area £65,748 </t>
  </si>
  <si>
    <t xml:space="preserve">The following costs arose/items were purchased in 22/23 and didn't appear in 21/22 
£72,360 on a new Multi Use Games Area
£31,434 on resurfacing the car park
£16,279 on a new pedestrian access path 
£1,757 for repairs to playground equipment
£2,280 for playground improvements
£560 on office redecoration &amp; flooring
£4,575 was spent on Capital Equipment (2 new benches and 2 new litter bins) 
£6,212 was spent on a legal challenge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</si>
</sst>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50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0" fillId="39" borderId="11" xfId="0" applyFont="1" applyFill="1" applyBorder="1" applyAlignment="1">
      <alignment wrapText="1"/>
    </xf>
    <xf numFmtId="0" fontId="0" fillId="0" borderId="0" xfId="0" applyFill="1" applyAlignment="1">
      <alignment/>
    </xf>
    <xf numFmtId="170" fontId="0" fillId="0" borderId="0" xfId="42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12" xfId="0" applyNumberFormat="1" applyFill="1" applyBorder="1" applyAlignment="1">
      <alignment/>
    </xf>
    <xf numFmtId="170" fontId="48" fillId="0" borderId="13" xfId="0" applyNumberFormat="1" applyFont="1" applyFill="1" applyBorder="1" applyAlignment="1">
      <alignment/>
    </xf>
    <xf numFmtId="0" fontId="56" fillId="0" borderId="0" xfId="0" applyFont="1" applyAlignment="1">
      <alignment vertical="center" wrapText="1"/>
    </xf>
    <xf numFmtId="3" fontId="50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9" sqref="N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">
      <c r="A2" s="29" t="s">
        <v>17</v>
      </c>
      <c r="B2" s="24"/>
      <c r="C2" s="34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3"/>
      <c r="L3" s="9"/>
    </row>
    <row r="4" ht="13.5">
      <c r="A4" s="1" t="s">
        <v>29</v>
      </c>
    </row>
    <row r="5" spans="1:13" ht="99" customHeight="1">
      <c r="A5" s="54" t="s">
        <v>30</v>
      </c>
      <c r="B5" s="55"/>
      <c r="C5" s="55"/>
      <c r="D5" s="55"/>
      <c r="E5" s="55"/>
      <c r="F5" s="55"/>
      <c r="G5" s="55"/>
      <c r="H5" s="55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5" t="s">
        <v>31</v>
      </c>
      <c r="E8" s="27"/>
      <c r="F8" s="35" t="s">
        <v>32</v>
      </c>
      <c r="G8" s="35" t="s">
        <v>0</v>
      </c>
      <c r="H8" s="35" t="s">
        <v>0</v>
      </c>
      <c r="I8" s="35"/>
      <c r="J8" s="35"/>
      <c r="K8" s="35"/>
      <c r="L8" s="36" t="s">
        <v>15</v>
      </c>
      <c r="M8" s="10" t="s">
        <v>10</v>
      </c>
      <c r="N8" s="37" t="s">
        <v>27</v>
      </c>
    </row>
    <row r="9" spans="4:14" ht="13.5">
      <c r="D9" s="35" t="s">
        <v>1</v>
      </c>
      <c r="E9" s="27"/>
      <c r="F9" s="35" t="s">
        <v>1</v>
      </c>
      <c r="G9" s="35" t="s">
        <v>1</v>
      </c>
      <c r="H9" s="35" t="s">
        <v>14</v>
      </c>
      <c r="I9" s="35"/>
      <c r="J9" s="35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50" t="s">
        <v>2</v>
      </c>
      <c r="B11" s="50"/>
      <c r="C11" s="50"/>
      <c r="D11" s="8">
        <v>91251</v>
      </c>
      <c r="F11" s="8">
        <v>178126.64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51" t="s">
        <v>20</v>
      </c>
      <c r="B13" s="52"/>
      <c r="C13" s="53"/>
      <c r="D13" s="8">
        <v>82000</v>
      </c>
      <c r="F13" s="8">
        <v>91000</v>
      </c>
      <c r="G13" s="5">
        <f>F13-D13</f>
        <v>9000</v>
      </c>
      <c r="H13" s="6">
        <f>IF((D13&gt;F13),(D13-F13)/D13,IF(D13&lt;F13,-(D13-F13)/D13,IF(D13=F13,0)))</f>
        <v>0.10975609756097561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6" ht="27.75" thickBot="1">
      <c r="A15" s="49" t="s">
        <v>3</v>
      </c>
      <c r="B15" s="49"/>
      <c r="C15" s="49"/>
      <c r="D15" s="8">
        <v>75127</v>
      </c>
      <c r="F15" s="8">
        <v>9229.27</v>
      </c>
      <c r="G15" s="5">
        <f>F15-D15</f>
        <v>-65897.73</v>
      </c>
      <c r="H15" s="6">
        <f>IF((D15&gt;F15),(D15-F15)/D15,IF(D15&lt;F15,-(D15-F15)/D15,IF(D15=F15,0)))</f>
        <v>0.8771510908195456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39" t="s">
        <v>35</v>
      </c>
      <c r="O15" s="45"/>
      <c r="P15" s="46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9" t="s">
        <v>4</v>
      </c>
      <c r="B17" s="49"/>
      <c r="C17" s="49"/>
      <c r="D17" s="8">
        <v>37267</v>
      </c>
      <c r="F17" s="8">
        <v>40839.43</v>
      </c>
      <c r="G17" s="5">
        <f>F17-D17</f>
        <v>3572.4300000000003</v>
      </c>
      <c r="H17" s="6">
        <f>IF((D17&gt;F17),(D17-F17)/D17,IF(D17&lt;F17,-(D17-F17)/D17,IF(D17=F17,0)))</f>
        <v>0.09586041269756085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9" t="s">
        <v>7</v>
      </c>
      <c r="B19" s="49"/>
      <c r="C19" s="49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8" ht="14.25" thickBot="1">
      <c r="D20" s="5"/>
      <c r="F20" s="5"/>
      <c r="G20" s="5"/>
      <c r="H20" s="6"/>
      <c r="K20" s="4"/>
      <c r="L20" s="4"/>
      <c r="N20" s="23"/>
      <c r="P20" s="46"/>
      <c r="Q20" s="46"/>
      <c r="R20" s="46"/>
    </row>
    <row r="21" spans="1:16" ht="124.5" thickBot="1">
      <c r="A21" s="49" t="s">
        <v>21</v>
      </c>
      <c r="B21" s="49"/>
      <c r="C21" s="49"/>
      <c r="D21" s="8">
        <v>32985</v>
      </c>
      <c r="F21" s="8">
        <v>164563.93</v>
      </c>
      <c r="G21" s="5">
        <f>F21-D21</f>
        <v>131578.93</v>
      </c>
      <c r="H21" s="6">
        <f>IF((D21&gt;F21),(D21-F21)/D21,IF(D21&lt;F21,-(D21-F21)/D21,IF(D21=F21,0)))</f>
        <v>3.989053509170835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39" t="s">
        <v>36</v>
      </c>
      <c r="O21" s="28"/>
      <c r="P21" s="46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178126</v>
      </c>
      <c r="F23" s="2">
        <f>F11+F13+F15-F17-F19-F21</f>
        <v>72952.55000000005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9" t="s">
        <v>9</v>
      </c>
      <c r="B26" s="49"/>
      <c r="C26" s="49"/>
      <c r="D26" s="8">
        <v>178126</v>
      </c>
      <c r="F26" s="8">
        <v>72952.55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9" t="s">
        <v>8</v>
      </c>
      <c r="B28" s="49"/>
      <c r="C28" s="49"/>
      <c r="D28" s="8">
        <v>449907</v>
      </c>
      <c r="F28" s="8">
        <v>472206.47</v>
      </c>
      <c r="G28" s="5">
        <f>F28-D28</f>
        <v>22299.469999999972</v>
      </c>
      <c r="H28" s="6">
        <f>IF((D28&gt;F28),(D28-F28)/D28,IF(D28&lt;F28,-(D28-F28)/D28,IF(D28=F28,0)))</f>
        <v>0.04956462113281183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9" t="s">
        <v>6</v>
      </c>
      <c r="B30" s="49"/>
      <c r="C30" s="49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35.8515625" style="0" bestFit="1" customWidth="1"/>
    <col min="4" max="5" width="11.28125" style="0" bestFit="1" customWidth="1"/>
    <col min="6" max="6" width="11.421875" style="0" bestFit="1" customWidth="1"/>
  </cols>
  <sheetData>
    <row r="1" ht="15.75" customHeight="1">
      <c r="A1" s="32" t="s">
        <v>22</v>
      </c>
    </row>
    <row r="2" ht="15.75" customHeight="1">
      <c r="A2" s="38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6" ht="14.25">
      <c r="B7" s="40" t="s">
        <v>33</v>
      </c>
      <c r="C7" s="40"/>
      <c r="D7" s="41">
        <v>25000</v>
      </c>
      <c r="E7" s="42"/>
      <c r="F7" s="42"/>
    </row>
    <row r="8" spans="2:6" ht="15" customHeight="1">
      <c r="B8" s="40" t="s">
        <v>34</v>
      </c>
      <c r="C8" s="40"/>
      <c r="D8" s="41">
        <v>3000</v>
      </c>
      <c r="E8" s="42"/>
      <c r="F8" s="42"/>
    </row>
    <row r="9" spans="2:6" ht="14.25">
      <c r="B9" s="40"/>
      <c r="C9" s="40"/>
      <c r="D9" s="42"/>
      <c r="E9" s="42"/>
      <c r="F9" s="42"/>
    </row>
    <row r="10" spans="2:6" ht="14.25">
      <c r="B10" s="40"/>
      <c r="C10" s="40"/>
      <c r="D10" s="42"/>
      <c r="E10" s="42"/>
      <c r="F10" s="42"/>
    </row>
    <row r="11" spans="2:6" ht="14.25">
      <c r="B11" s="40"/>
      <c r="C11" s="40"/>
      <c r="D11" s="42"/>
      <c r="E11" s="43">
        <f>SUM(D7:D10)</f>
        <v>28000</v>
      </c>
      <c r="F11" s="42"/>
    </row>
    <row r="12" spans="2:6" ht="14.25">
      <c r="B12" s="40"/>
      <c r="C12" s="40"/>
      <c r="D12" s="42"/>
      <c r="E12" s="42"/>
      <c r="F12" s="42"/>
    </row>
    <row r="13" spans="1:6" ht="14.25">
      <c r="A13" s="31" t="s">
        <v>25</v>
      </c>
      <c r="B13" s="40"/>
      <c r="C13" s="40"/>
      <c r="D13" s="41">
        <v>44952.55</v>
      </c>
      <c r="E13" s="42"/>
      <c r="F13" s="42"/>
    </row>
    <row r="14" spans="2:6" ht="14.25">
      <c r="B14" s="40"/>
      <c r="C14" s="40"/>
      <c r="D14" s="42"/>
      <c r="E14" s="43">
        <f>D13</f>
        <v>44952.55</v>
      </c>
      <c r="F14" s="42"/>
    </row>
    <row r="15" spans="1:6" ht="15" thickBot="1">
      <c r="A15" s="31" t="s">
        <v>26</v>
      </c>
      <c r="B15" s="40"/>
      <c r="C15" s="40"/>
      <c r="D15" s="42"/>
      <c r="E15" s="42"/>
      <c r="F15" s="44">
        <f>E11+E14</f>
        <v>72952.55</v>
      </c>
    </row>
    <row r="16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 - Catterall Parish Council</cp:lastModifiedBy>
  <cp:lastPrinted>2020-03-19T12:45:09Z</cp:lastPrinted>
  <dcterms:created xsi:type="dcterms:W3CDTF">2012-07-11T10:01:28Z</dcterms:created>
  <dcterms:modified xsi:type="dcterms:W3CDTF">2023-05-10T14:46:37Z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